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80" windowWidth="15336" windowHeight="4020" activeTab="1"/>
  </bookViews>
  <sheets>
    <sheet name="SCorp" sheetId="1" r:id="rId1"/>
    <sheet name="PreloutputFormat" sheetId="2" r:id="rId2"/>
  </sheets>
  <definedNames>
    <definedName name="_xlnm.Print_Area" localSheetId="1">'PreloutputFormat'!$A$1:$H$36</definedName>
  </definedNames>
  <calcPr fullCalcOnLoad="1"/>
</workbook>
</file>

<file path=xl/sharedStrings.xml><?xml version="1.0" encoding="utf-8"?>
<sst xmlns="http://schemas.openxmlformats.org/spreadsheetml/2006/main" count="37" uniqueCount="26">
  <si>
    <t>IRS Statistics of Income $millions</t>
  </si>
  <si>
    <t>S CORP</t>
  </si>
  <si>
    <t>SHARE OF</t>
  </si>
  <si>
    <t>TOTAL</t>
  </si>
  <si>
    <t>1/</t>
  </si>
  <si>
    <t>NON-RIC</t>
  </si>
  <si>
    <t>OTHER</t>
  </si>
  <si>
    <t>DIVIDENDS</t>
  </si>
  <si>
    <t>(PERCENTAGE CHANGE)</t>
  </si>
  <si>
    <t>Regulated Investment Company</t>
  </si>
  <si>
    <t>(Millions of dollars)</t>
  </si>
  <si>
    <t>Year</t>
  </si>
  <si>
    <t>S corp dividends</t>
  </si>
  <si>
    <t>Other dividends</t>
  </si>
  <si>
    <t>Millions of dollars</t>
  </si>
  <si>
    <t>S corps:  S corporations</t>
  </si>
  <si>
    <t>Total¹ dividends</t>
  </si>
  <si>
    <t>Percent change from preceding period</t>
  </si>
  <si>
    <t xml:space="preserve">   1. Excluding Regulated Investment Companies (that is "mutual funds")</t>
  </si>
  <si>
    <t>S corp share of dividends</t>
  </si>
  <si>
    <t>Source. IRS Statistics of Income (unadjusted)</t>
  </si>
  <si>
    <t>S Corporation and other Corporate Dividends (Distributions of Cash and Property)</t>
  </si>
  <si>
    <t>Dividends (Distributions of Cash and Property) of S Corps and Other Corporations</t>
  </si>
  <si>
    <t>Total dividends¹</t>
  </si>
  <si>
    <t xml:space="preserve">RIC¹ </t>
  </si>
  <si>
    <t>Last revised: October 20,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</si>
</sst>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4">
    <font>
      <sz val="10"/>
      <name val="Arial"/>
      <family val="0"/>
    </font>
    <font>
      <b/>
      <sz val="8"/>
      <name val="Courier New"/>
      <family val="3"/>
    </font>
    <font>
      <sz val="7"/>
      <name val="Courier New"/>
      <family val="3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164" fontId="0" fillId="32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2" borderId="12" xfId="0" applyFont="1" applyFill="1" applyBorder="1" applyAlignment="1" quotePrefix="1">
      <alignment horizontal="center"/>
    </xf>
    <xf numFmtId="3" fontId="7" fillId="32" borderId="13" xfId="0" applyNumberFormat="1" applyFont="1" applyFill="1" applyBorder="1" applyAlignment="1">
      <alignment/>
    </xf>
    <xf numFmtId="3" fontId="7" fillId="32" borderId="14" xfId="0" applyNumberFormat="1" applyFont="1" applyFill="1" applyBorder="1" applyAlignment="1">
      <alignment/>
    </xf>
    <xf numFmtId="164" fontId="6" fillId="32" borderId="13" xfId="0" applyNumberFormat="1" applyFont="1" applyFill="1" applyBorder="1" applyAlignment="1">
      <alignment/>
    </xf>
    <xf numFmtId="164" fontId="7" fillId="32" borderId="0" xfId="0" applyNumberFormat="1" applyFont="1" applyFill="1" applyAlignment="1">
      <alignment/>
    </xf>
    <xf numFmtId="0" fontId="7" fillId="32" borderId="12" xfId="0" applyFont="1" applyFill="1" applyBorder="1" applyAlignment="1">
      <alignment horizontal="center"/>
    </xf>
    <xf numFmtId="164" fontId="7" fillId="32" borderId="13" xfId="0" applyNumberFormat="1" applyFont="1" applyFill="1" applyBorder="1" applyAlignment="1">
      <alignment/>
    </xf>
    <xf numFmtId="164" fontId="7" fillId="32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0" fontId="7" fillId="32" borderId="0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2" borderId="16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32" borderId="17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" y="106680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57150</xdr:colOff>
      <xdr:row>58</xdr:row>
      <xdr:rowOff>0</xdr:rowOff>
    </xdr:to>
    <xdr:sp>
      <xdr:nvSpPr>
        <xdr:cNvPr id="2" name="Line 2"/>
        <xdr:cNvSpPr>
          <a:spLocks/>
        </xdr:cNvSpPr>
      </xdr:nvSpPr>
      <xdr:spPr>
        <a:xfrm>
          <a:off x="619125" y="106680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57150</xdr:colOff>
      <xdr:row>58</xdr:row>
      <xdr:rowOff>0</xdr:rowOff>
    </xdr:to>
    <xdr:sp>
      <xdr:nvSpPr>
        <xdr:cNvPr id="3" name="Line 3"/>
        <xdr:cNvSpPr>
          <a:spLocks/>
        </xdr:cNvSpPr>
      </xdr:nvSpPr>
      <xdr:spPr>
        <a:xfrm>
          <a:off x="619125" y="106680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" name="Line 4"/>
        <xdr:cNvSpPr>
          <a:spLocks/>
        </xdr:cNvSpPr>
      </xdr:nvSpPr>
      <xdr:spPr>
        <a:xfrm>
          <a:off x="561975" y="106680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5" name="Line 5"/>
        <xdr:cNvSpPr>
          <a:spLocks/>
        </xdr:cNvSpPr>
      </xdr:nvSpPr>
      <xdr:spPr>
        <a:xfrm>
          <a:off x="5619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6" name="Line 6"/>
        <xdr:cNvSpPr>
          <a:spLocks/>
        </xdr:cNvSpPr>
      </xdr:nvSpPr>
      <xdr:spPr>
        <a:xfrm>
          <a:off x="2705100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561975" y="7753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57150</xdr:colOff>
      <xdr:row>40</xdr:row>
      <xdr:rowOff>0</xdr:rowOff>
    </xdr:to>
    <xdr:sp>
      <xdr:nvSpPr>
        <xdr:cNvPr id="8" name="Line 8"/>
        <xdr:cNvSpPr>
          <a:spLocks/>
        </xdr:cNvSpPr>
      </xdr:nvSpPr>
      <xdr:spPr>
        <a:xfrm>
          <a:off x="619125" y="7753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57150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>
          <a:off x="619125" y="7753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" name="Line 10"/>
        <xdr:cNvSpPr>
          <a:spLocks/>
        </xdr:cNvSpPr>
      </xdr:nvSpPr>
      <xdr:spPr>
        <a:xfrm>
          <a:off x="561975" y="7753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" name="Line 11"/>
        <xdr:cNvSpPr>
          <a:spLocks/>
        </xdr:cNvSpPr>
      </xdr:nvSpPr>
      <xdr:spPr>
        <a:xfrm>
          <a:off x="56197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2" name="Line 12"/>
        <xdr:cNvSpPr>
          <a:spLocks/>
        </xdr:cNvSpPr>
      </xdr:nvSpPr>
      <xdr:spPr>
        <a:xfrm>
          <a:off x="270510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zoomScale="130" zoomScaleNormal="130" zoomScalePageLayoutView="0" workbookViewId="0" topLeftCell="A13">
      <selection activeCell="A76" sqref="A76"/>
    </sheetView>
  </sheetViews>
  <sheetFormatPr defaultColWidth="8.421875" defaultRowHeight="12.75"/>
  <cols>
    <col min="1" max="1" width="8.421875" style="5" customWidth="1"/>
    <col min="2" max="2" width="5.00390625" style="5" customWidth="1"/>
    <col min="3" max="3" width="11.57421875" style="5" customWidth="1"/>
    <col min="4" max="4" width="2.57421875" style="5" customWidth="1"/>
    <col min="5" max="5" width="9.8515625" style="5" customWidth="1"/>
    <col min="6" max="6" width="4.140625" style="5" customWidth="1"/>
    <col min="7" max="7" width="8.57421875" style="5" customWidth="1"/>
    <col min="8" max="8" width="2.140625" style="5" customWidth="1"/>
    <col min="9" max="9" width="10.140625" style="5" customWidth="1"/>
    <col min="10" max="10" width="2.7109375" style="5" customWidth="1"/>
    <col min="11" max="11" width="9.421875" style="5" customWidth="1"/>
    <col min="12" max="12" width="3.421875" style="5" customWidth="1"/>
    <col min="13" max="13" width="12.421875" style="5" customWidth="1"/>
    <col min="14" max="16384" width="8.421875" style="5" customWidth="1"/>
  </cols>
  <sheetData>
    <row r="1" spans="1:11" ht="12.75">
      <c r="A1" s="29"/>
      <c r="B1" s="29"/>
      <c r="C1" s="30" t="s">
        <v>21</v>
      </c>
      <c r="D1" s="29"/>
      <c r="E1" s="29"/>
      <c r="F1" s="29"/>
      <c r="G1" s="29"/>
      <c r="H1" s="29"/>
      <c r="I1" s="29"/>
      <c r="J1" s="29"/>
      <c r="K1" s="29"/>
    </row>
    <row r="2" spans="1:11" ht="12.75">
      <c r="A2" s="29"/>
      <c r="B2" s="29"/>
      <c r="C2" s="30" t="s">
        <v>10</v>
      </c>
      <c r="D2" s="29"/>
      <c r="E2" s="29"/>
      <c r="F2" s="29"/>
      <c r="G2" s="29"/>
      <c r="H2" s="29"/>
      <c r="I2" s="29"/>
      <c r="J2" s="29"/>
      <c r="K2" s="29"/>
    </row>
    <row r="3" spans="1:14" ht="12.75">
      <c r="A3" s="31"/>
      <c r="B3" s="31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8"/>
      <c r="M3" s="8"/>
      <c r="N3" s="8"/>
    </row>
    <row r="4" spans="1:14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8"/>
      <c r="M4" s="7" t="s">
        <v>1</v>
      </c>
      <c r="N4" s="8"/>
    </row>
    <row r="5" spans="1:14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8"/>
      <c r="M5" s="7" t="s">
        <v>2</v>
      </c>
      <c r="N5" s="8"/>
    </row>
    <row r="6" spans="1:14" ht="12.75">
      <c r="A6" s="32"/>
      <c r="B6" s="32"/>
      <c r="C6" s="33" t="s">
        <v>3</v>
      </c>
      <c r="D6" s="34"/>
      <c r="E6" s="33" t="s">
        <v>24</v>
      </c>
      <c r="F6" s="35"/>
      <c r="G6" s="33" t="s">
        <v>5</v>
      </c>
      <c r="H6" s="35"/>
      <c r="I6" s="33" t="s">
        <v>1</v>
      </c>
      <c r="J6" s="33"/>
      <c r="K6" s="33" t="s">
        <v>6</v>
      </c>
      <c r="L6" s="10"/>
      <c r="M6" s="7" t="s">
        <v>5</v>
      </c>
      <c r="N6" s="11"/>
    </row>
    <row r="7" spans="1:14" ht="12.75">
      <c r="A7" s="32"/>
      <c r="B7" s="32"/>
      <c r="C7" s="33" t="s">
        <v>7</v>
      </c>
      <c r="D7" s="34"/>
      <c r="E7" s="33" t="s">
        <v>7</v>
      </c>
      <c r="F7" s="35"/>
      <c r="G7" s="33" t="s">
        <v>7</v>
      </c>
      <c r="H7" s="33"/>
      <c r="I7" s="33" t="s">
        <v>7</v>
      </c>
      <c r="J7" s="33"/>
      <c r="K7" s="33" t="s">
        <v>7</v>
      </c>
      <c r="L7" s="10"/>
      <c r="M7" s="7" t="s">
        <v>7</v>
      </c>
      <c r="N7" s="8"/>
    </row>
    <row r="8" spans="1:14" ht="12.75">
      <c r="A8" s="31"/>
      <c r="B8" s="31"/>
      <c r="C8" s="31"/>
      <c r="D8" s="31"/>
      <c r="E8" s="36"/>
      <c r="F8" s="31"/>
      <c r="G8" s="36"/>
      <c r="H8" s="31"/>
      <c r="I8" s="31"/>
      <c r="J8" s="31"/>
      <c r="K8" s="31"/>
      <c r="L8" s="8"/>
      <c r="M8" s="9"/>
      <c r="N8" s="8"/>
    </row>
    <row r="9" spans="1:14" ht="12.75">
      <c r="A9" s="37">
        <v>1991</v>
      </c>
      <c r="B9" s="31"/>
      <c r="C9" s="38">
        <v>289866</v>
      </c>
      <c r="D9" s="38"/>
      <c r="E9" s="38">
        <v>85805</v>
      </c>
      <c r="F9" s="38"/>
      <c r="G9" s="38">
        <f aca="true" t="shared" si="0" ref="G9:G38">C9-E9</f>
        <v>204061</v>
      </c>
      <c r="H9" s="38"/>
      <c r="I9" s="38">
        <v>36687</v>
      </c>
      <c r="J9" s="38"/>
      <c r="K9" s="38">
        <f aca="true" t="shared" si="1" ref="K9:K38">G9-I9</f>
        <v>167374</v>
      </c>
      <c r="L9" s="15"/>
      <c r="M9" s="16">
        <f aca="true" t="shared" si="2" ref="M9:M20">I9/G9*100</f>
        <v>17.97844762105449</v>
      </c>
      <c r="N9" s="15"/>
    </row>
    <row r="10" spans="1:14" ht="12.75">
      <c r="A10" s="37">
        <v>1992</v>
      </c>
      <c r="B10" s="31"/>
      <c r="C10" s="38">
        <v>302721</v>
      </c>
      <c r="D10" s="38"/>
      <c r="E10" s="38">
        <v>89132</v>
      </c>
      <c r="F10" s="38"/>
      <c r="G10" s="38">
        <f t="shared" si="0"/>
        <v>213589</v>
      </c>
      <c r="H10" s="38"/>
      <c r="I10" s="38">
        <v>42594</v>
      </c>
      <c r="J10" s="38"/>
      <c r="K10" s="38">
        <f t="shared" si="1"/>
        <v>170995</v>
      </c>
      <c r="L10" s="15"/>
      <c r="M10" s="16">
        <f t="shared" si="2"/>
        <v>19.942038213578414</v>
      </c>
      <c r="N10" s="15"/>
    </row>
    <row r="11" spans="1:14" ht="12.75">
      <c r="A11" s="37">
        <v>1993</v>
      </c>
      <c r="B11" s="31"/>
      <c r="C11" s="38">
        <v>340102</v>
      </c>
      <c r="D11" s="38"/>
      <c r="E11" s="38">
        <v>110237</v>
      </c>
      <c r="F11" s="38"/>
      <c r="G11" s="38">
        <f>C11-E11</f>
        <v>229865</v>
      </c>
      <c r="H11" s="38"/>
      <c r="I11" s="38">
        <v>50241</v>
      </c>
      <c r="J11" s="38"/>
      <c r="K11" s="38">
        <f t="shared" si="1"/>
        <v>179624</v>
      </c>
      <c r="L11" s="15"/>
      <c r="M11" s="16">
        <f t="shared" si="2"/>
        <v>21.856742000739565</v>
      </c>
      <c r="N11" s="15"/>
    </row>
    <row r="12" spans="1:14" ht="12.75">
      <c r="A12" s="37">
        <v>1994</v>
      </c>
      <c r="B12" s="31"/>
      <c r="C12" s="38">
        <v>385347</v>
      </c>
      <c r="D12" s="38"/>
      <c r="E12" s="38">
        <v>128582</v>
      </c>
      <c r="F12" s="38"/>
      <c r="G12" s="38">
        <f t="shared" si="0"/>
        <v>256765</v>
      </c>
      <c r="H12" s="38"/>
      <c r="I12" s="38">
        <v>67444</v>
      </c>
      <c r="J12" s="38"/>
      <c r="K12" s="38">
        <f t="shared" si="1"/>
        <v>189321</v>
      </c>
      <c r="L12" s="15"/>
      <c r="M12" s="16">
        <f t="shared" si="2"/>
        <v>26.266819854730976</v>
      </c>
      <c r="N12" s="15"/>
    </row>
    <row r="13" spans="1:14" ht="12.75">
      <c r="A13" s="37">
        <v>1995</v>
      </c>
      <c r="B13" s="31"/>
      <c r="C13" s="38">
        <v>454084</v>
      </c>
      <c r="D13" s="38"/>
      <c r="E13" s="38">
        <v>160417</v>
      </c>
      <c r="F13" s="38"/>
      <c r="G13" s="38">
        <f t="shared" si="0"/>
        <v>293667</v>
      </c>
      <c r="H13" s="38"/>
      <c r="I13" s="38">
        <v>80755</v>
      </c>
      <c r="J13" s="38"/>
      <c r="K13" s="38">
        <f t="shared" si="1"/>
        <v>212912</v>
      </c>
      <c r="L13" s="15"/>
      <c r="M13" s="16">
        <f t="shared" si="2"/>
        <v>27.49883371301508</v>
      </c>
      <c r="N13" s="15"/>
    </row>
    <row r="14" spans="1:14" ht="12.75">
      <c r="A14" s="37">
        <v>1996</v>
      </c>
      <c r="B14" s="31"/>
      <c r="C14" s="38">
        <v>537921</v>
      </c>
      <c r="D14" s="38"/>
      <c r="E14" s="38">
        <v>200751</v>
      </c>
      <c r="F14" s="38"/>
      <c r="G14" s="38">
        <f t="shared" si="0"/>
        <v>337170</v>
      </c>
      <c r="H14" s="38"/>
      <c r="I14" s="38">
        <v>102563</v>
      </c>
      <c r="J14" s="38"/>
      <c r="K14" s="38">
        <f t="shared" si="1"/>
        <v>234607</v>
      </c>
      <c r="L14" s="15"/>
      <c r="M14" s="16">
        <f t="shared" si="2"/>
        <v>30.41877984399561</v>
      </c>
      <c r="N14" s="15"/>
    </row>
    <row r="15" spans="1:14" ht="12.75">
      <c r="A15" s="37">
        <v>1997</v>
      </c>
      <c r="B15" s="31"/>
      <c r="C15" s="38">
        <v>658001</v>
      </c>
      <c r="D15" s="38"/>
      <c r="E15" s="38">
        <v>285673</v>
      </c>
      <c r="F15" s="38"/>
      <c r="G15" s="38">
        <f t="shared" si="0"/>
        <v>372328</v>
      </c>
      <c r="H15" s="38"/>
      <c r="I15" s="38">
        <v>118073</v>
      </c>
      <c r="J15" s="38"/>
      <c r="K15" s="38">
        <f t="shared" si="1"/>
        <v>254255</v>
      </c>
      <c r="L15" s="15"/>
      <c r="M15" s="16">
        <f t="shared" si="2"/>
        <v>31.71209256354612</v>
      </c>
      <c r="N15" s="15"/>
    </row>
    <row r="16" spans="1:14" ht="12.75">
      <c r="A16" s="37">
        <v>1998</v>
      </c>
      <c r="B16" s="31"/>
      <c r="C16" s="38">
        <v>722533</v>
      </c>
      <c r="D16" s="38"/>
      <c r="E16" s="38">
        <v>325214</v>
      </c>
      <c r="F16" s="38"/>
      <c r="G16" s="38">
        <f t="shared" si="0"/>
        <v>397319</v>
      </c>
      <c r="H16" s="38"/>
      <c r="I16" s="38">
        <v>149954</v>
      </c>
      <c r="J16" s="38"/>
      <c r="K16" s="38">
        <f t="shared" si="1"/>
        <v>247365</v>
      </c>
      <c r="L16" s="15"/>
      <c r="M16" s="16">
        <f t="shared" si="2"/>
        <v>37.741462150060784</v>
      </c>
      <c r="N16" s="15"/>
    </row>
    <row r="17" spans="1:14" ht="12.75">
      <c r="A17" s="37">
        <v>1999</v>
      </c>
      <c r="B17" s="31"/>
      <c r="C17" s="38">
        <v>769846</v>
      </c>
      <c r="D17" s="38"/>
      <c r="E17" s="38">
        <v>384249</v>
      </c>
      <c r="F17" s="38"/>
      <c r="G17" s="38">
        <f t="shared" si="0"/>
        <v>385597</v>
      </c>
      <c r="H17" s="38"/>
      <c r="I17" s="38">
        <v>157319</v>
      </c>
      <c r="J17" s="38"/>
      <c r="K17" s="38">
        <f t="shared" si="1"/>
        <v>228278</v>
      </c>
      <c r="L17" s="15"/>
      <c r="M17" s="16">
        <f t="shared" si="2"/>
        <v>40.79881326877543</v>
      </c>
      <c r="N17" s="15"/>
    </row>
    <row r="18" spans="1:14" ht="12.75">
      <c r="A18" s="37">
        <v>2000</v>
      </c>
      <c r="B18" s="31"/>
      <c r="C18" s="38">
        <v>910343</v>
      </c>
      <c r="D18" s="38"/>
      <c r="E18" s="38">
        <v>471611</v>
      </c>
      <c r="F18" s="38"/>
      <c r="G18" s="38">
        <f t="shared" si="0"/>
        <v>438732</v>
      </c>
      <c r="H18" s="38"/>
      <c r="I18" s="38">
        <v>179073</v>
      </c>
      <c r="J18" s="38"/>
      <c r="K18" s="38">
        <f t="shared" si="1"/>
        <v>259659</v>
      </c>
      <c r="L18" s="15"/>
      <c r="M18" s="16">
        <f t="shared" si="2"/>
        <v>40.816033478296546</v>
      </c>
      <c r="N18" s="15"/>
    </row>
    <row r="19" spans="1:14" ht="12.75">
      <c r="A19" s="37">
        <v>2001</v>
      </c>
      <c r="B19" s="32"/>
      <c r="C19" s="38">
        <v>724946</v>
      </c>
      <c r="D19" s="38"/>
      <c r="E19" s="38">
        <v>319656</v>
      </c>
      <c r="F19" s="38"/>
      <c r="G19" s="38">
        <f t="shared" si="0"/>
        <v>405290</v>
      </c>
      <c r="H19" s="38"/>
      <c r="I19" s="38">
        <v>180275</v>
      </c>
      <c r="J19" s="38"/>
      <c r="K19" s="38">
        <f t="shared" si="1"/>
        <v>225015</v>
      </c>
      <c r="L19" s="15"/>
      <c r="M19" s="16">
        <f t="shared" si="2"/>
        <v>44.48049544770411</v>
      </c>
      <c r="N19" s="15"/>
    </row>
    <row r="20" spans="1:14" ht="12.75">
      <c r="A20" s="37">
        <v>2002</v>
      </c>
      <c r="B20" s="32"/>
      <c r="C20" s="38">
        <v>581451</v>
      </c>
      <c r="D20" s="38"/>
      <c r="E20" s="38">
        <v>156414</v>
      </c>
      <c r="F20" s="38"/>
      <c r="G20" s="38">
        <f t="shared" si="0"/>
        <v>425037</v>
      </c>
      <c r="H20" s="38"/>
      <c r="I20" s="38">
        <v>178564</v>
      </c>
      <c r="J20" s="38"/>
      <c r="K20" s="38">
        <f t="shared" si="1"/>
        <v>246473</v>
      </c>
      <c r="L20" s="15"/>
      <c r="M20" s="16">
        <f t="shared" si="2"/>
        <v>42.01140136035216</v>
      </c>
      <c r="N20" s="15"/>
    </row>
    <row r="21" spans="1:14" ht="12.75">
      <c r="A21" s="37">
        <v>2003</v>
      </c>
      <c r="B21" s="31"/>
      <c r="C21" s="38">
        <v>614496</v>
      </c>
      <c r="D21" s="38"/>
      <c r="E21" s="38">
        <v>131733</v>
      </c>
      <c r="F21" s="38"/>
      <c r="G21" s="38">
        <f t="shared" si="0"/>
        <v>482763</v>
      </c>
      <c r="H21" s="38"/>
      <c r="I21" s="38">
        <v>189862</v>
      </c>
      <c r="J21" s="38"/>
      <c r="K21" s="38">
        <f t="shared" si="1"/>
        <v>292901</v>
      </c>
      <c r="L21" s="15"/>
      <c r="M21" s="16">
        <f aca="true" t="shared" si="3" ref="M21:M38">I21/G21*100</f>
        <v>39.32820037989656</v>
      </c>
      <c r="N21" s="15"/>
    </row>
    <row r="22" spans="1:14" ht="12.75">
      <c r="A22" s="37">
        <v>2004</v>
      </c>
      <c r="B22" s="31"/>
      <c r="C22" s="38">
        <v>785026</v>
      </c>
      <c r="D22" s="38"/>
      <c r="E22" s="38">
        <v>184505</v>
      </c>
      <c r="F22" s="38"/>
      <c r="G22" s="38">
        <f t="shared" si="0"/>
        <v>600521</v>
      </c>
      <c r="H22" s="38"/>
      <c r="I22" s="38">
        <v>226816</v>
      </c>
      <c r="J22" s="38"/>
      <c r="K22" s="38">
        <f t="shared" si="1"/>
        <v>373705</v>
      </c>
      <c r="L22" s="15"/>
      <c r="M22" s="16">
        <f t="shared" si="3"/>
        <v>37.769869829697875</v>
      </c>
      <c r="N22" s="15"/>
    </row>
    <row r="23" spans="1:14" ht="12.75">
      <c r="A23" s="37">
        <v>2005</v>
      </c>
      <c r="B23" s="31"/>
      <c r="C23" s="38">
        <v>976043</v>
      </c>
      <c r="D23" s="38"/>
      <c r="E23" s="38">
        <v>313039</v>
      </c>
      <c r="F23" s="38"/>
      <c r="G23" s="38">
        <f t="shared" si="0"/>
        <v>663004</v>
      </c>
      <c r="H23" s="38"/>
      <c r="I23" s="38">
        <v>268013</v>
      </c>
      <c r="J23" s="38"/>
      <c r="K23" s="38">
        <f t="shared" si="1"/>
        <v>394991</v>
      </c>
      <c r="L23" s="15"/>
      <c r="M23" s="16">
        <f t="shared" si="3"/>
        <v>40.424039673968785</v>
      </c>
      <c r="N23" s="15"/>
    </row>
    <row r="24" spans="1:14" ht="12.75">
      <c r="A24" s="37">
        <v>2006</v>
      </c>
      <c r="B24" s="31"/>
      <c r="C24" s="38">
        <v>1275065</v>
      </c>
      <c r="D24" s="38"/>
      <c r="E24" s="38">
        <v>513533</v>
      </c>
      <c r="F24" s="38"/>
      <c r="G24" s="38">
        <f t="shared" si="0"/>
        <v>761532</v>
      </c>
      <c r="H24" s="38"/>
      <c r="I24" s="38">
        <v>315673</v>
      </c>
      <c r="J24" s="38"/>
      <c r="K24" s="38">
        <f t="shared" si="1"/>
        <v>445859</v>
      </c>
      <c r="L24" s="15"/>
      <c r="M24" s="16">
        <f t="shared" si="3"/>
        <v>41.45236181801947</v>
      </c>
      <c r="N24" s="15"/>
    </row>
    <row r="25" spans="1:14" ht="12.75">
      <c r="A25" s="37">
        <v>2007</v>
      </c>
      <c r="B25" s="31"/>
      <c r="C25" s="38">
        <v>1529626</v>
      </c>
      <c r="D25" s="38"/>
      <c r="E25" s="38">
        <v>720698</v>
      </c>
      <c r="F25" s="38"/>
      <c r="G25" s="38">
        <f t="shared" si="0"/>
        <v>808928</v>
      </c>
      <c r="H25" s="38"/>
      <c r="I25" s="38">
        <v>345603</v>
      </c>
      <c r="J25" s="38"/>
      <c r="K25" s="38">
        <f t="shared" si="1"/>
        <v>463325</v>
      </c>
      <c r="L25" s="15"/>
      <c r="M25" s="16">
        <f t="shared" si="3"/>
        <v>42.72357984888643</v>
      </c>
      <c r="N25" s="15"/>
    </row>
    <row r="26" spans="1:14" ht="12.75">
      <c r="A26" s="37">
        <v>2008</v>
      </c>
      <c r="B26" s="31"/>
      <c r="C26" s="38">
        <v>1420862</v>
      </c>
      <c r="D26" s="38"/>
      <c r="E26" s="38">
        <v>643835</v>
      </c>
      <c r="F26" s="38"/>
      <c r="G26" s="38">
        <f t="shared" si="0"/>
        <v>777027</v>
      </c>
      <c r="H26" s="38"/>
      <c r="I26" s="38">
        <v>333696</v>
      </c>
      <c r="J26" s="38"/>
      <c r="K26" s="38">
        <f t="shared" si="1"/>
        <v>443331</v>
      </c>
      <c r="L26" s="15"/>
      <c r="M26" s="16">
        <f t="shared" si="3"/>
        <v>42.94522584157307</v>
      </c>
      <c r="N26" s="15"/>
    </row>
    <row r="27" spans="1:14" ht="12.75">
      <c r="A27" s="37">
        <v>2009</v>
      </c>
      <c r="B27" s="31"/>
      <c r="C27" s="38">
        <v>854077.432</v>
      </c>
      <c r="D27" s="38"/>
      <c r="E27" s="38">
        <v>237640.453</v>
      </c>
      <c r="F27" s="38"/>
      <c r="G27" s="38">
        <f t="shared" si="0"/>
        <v>616436.979</v>
      </c>
      <c r="H27" s="38"/>
      <c r="I27" s="38">
        <v>274175.668</v>
      </c>
      <c r="J27" s="38"/>
      <c r="K27" s="38">
        <f t="shared" si="1"/>
        <v>342261.31100000005</v>
      </c>
      <c r="L27" s="15"/>
      <c r="M27" s="16">
        <f t="shared" si="3"/>
        <v>44.47748550789001</v>
      </c>
      <c r="N27" s="15"/>
    </row>
    <row r="28" spans="1:14" ht="12.75">
      <c r="A28" s="37">
        <v>2010</v>
      </c>
      <c r="B28" s="31"/>
      <c r="C28" s="39">
        <v>878670</v>
      </c>
      <c r="D28" s="38"/>
      <c r="E28" s="39">
        <v>242289</v>
      </c>
      <c r="F28" s="38"/>
      <c r="G28" s="38">
        <f t="shared" si="0"/>
        <v>636381</v>
      </c>
      <c r="H28" s="38"/>
      <c r="I28" s="38">
        <v>293503</v>
      </c>
      <c r="J28" s="38"/>
      <c r="K28" s="38">
        <f t="shared" si="1"/>
        <v>342878</v>
      </c>
      <c r="L28" s="15"/>
      <c r="M28" s="16">
        <f t="shared" si="3"/>
        <v>46.12064156535157</v>
      </c>
      <c r="N28" s="15"/>
    </row>
    <row r="29" spans="1:14" ht="12.75">
      <c r="A29" s="37">
        <v>2011</v>
      </c>
      <c r="B29" s="31"/>
      <c r="C29" s="39">
        <v>992387</v>
      </c>
      <c r="D29" s="38"/>
      <c r="E29" s="39">
        <v>303392</v>
      </c>
      <c r="F29" s="38"/>
      <c r="G29" s="38">
        <f t="shared" si="0"/>
        <v>688995</v>
      </c>
      <c r="H29" s="38"/>
      <c r="I29" s="38">
        <v>325274</v>
      </c>
      <c r="J29" s="38"/>
      <c r="K29" s="38">
        <f t="shared" si="1"/>
        <v>363721</v>
      </c>
      <c r="L29" s="15"/>
      <c r="M29" s="16">
        <f t="shared" si="3"/>
        <v>47.20992169754498</v>
      </c>
      <c r="N29" s="15"/>
    </row>
    <row r="30" spans="1:14" ht="12.75">
      <c r="A30" s="37">
        <v>2012</v>
      </c>
      <c r="B30" s="31"/>
      <c r="C30" s="39">
        <v>1202188</v>
      </c>
      <c r="D30" s="38"/>
      <c r="E30" s="39">
        <v>373683</v>
      </c>
      <c r="F30" s="38"/>
      <c r="G30" s="38">
        <f t="shared" si="0"/>
        <v>828505</v>
      </c>
      <c r="H30" s="38"/>
      <c r="I30" s="38">
        <v>377695</v>
      </c>
      <c r="J30" s="38"/>
      <c r="K30" s="38">
        <f t="shared" si="1"/>
        <v>450810</v>
      </c>
      <c r="L30" s="15"/>
      <c r="M30" s="16">
        <f t="shared" si="3"/>
        <v>45.58753417299835</v>
      </c>
      <c r="N30" s="15"/>
    </row>
    <row r="31" spans="1:14" ht="12.75">
      <c r="A31" s="37">
        <v>2013</v>
      </c>
      <c r="B31" s="31"/>
      <c r="C31" s="39">
        <v>1427026</v>
      </c>
      <c r="D31" s="38"/>
      <c r="E31" s="39">
        <v>463335</v>
      </c>
      <c r="F31" s="38"/>
      <c r="G31" s="38">
        <f t="shared" si="0"/>
        <v>963691</v>
      </c>
      <c r="H31" s="38"/>
      <c r="I31" s="38">
        <v>368493</v>
      </c>
      <c r="J31" s="38"/>
      <c r="K31" s="38">
        <f t="shared" si="1"/>
        <v>595198</v>
      </c>
      <c r="L31" s="15"/>
      <c r="M31" s="16">
        <f t="shared" si="3"/>
        <v>38.237671618807276</v>
      </c>
      <c r="N31" s="15"/>
    </row>
    <row r="32" spans="1:14" ht="12.75">
      <c r="A32" s="37">
        <v>2014</v>
      </c>
      <c r="B32" s="31"/>
      <c r="C32" s="39">
        <v>1679930</v>
      </c>
      <c r="D32" s="38"/>
      <c r="E32" s="39">
        <v>711942</v>
      </c>
      <c r="F32" s="38"/>
      <c r="G32" s="38">
        <f t="shared" si="0"/>
        <v>967988</v>
      </c>
      <c r="H32" s="38"/>
      <c r="I32" s="38">
        <v>408957</v>
      </c>
      <c r="J32" s="38"/>
      <c r="K32" s="38">
        <f t="shared" si="1"/>
        <v>559031</v>
      </c>
      <c r="L32" s="15"/>
      <c r="M32" s="16">
        <f t="shared" si="3"/>
        <v>42.248147704310384</v>
      </c>
      <c r="N32" s="15"/>
    </row>
    <row r="33" spans="1:14" ht="12.75">
      <c r="A33" s="37">
        <v>2015</v>
      </c>
      <c r="B33" s="31"/>
      <c r="C33" s="39">
        <v>1870056</v>
      </c>
      <c r="D33" s="38"/>
      <c r="E33" s="39">
        <v>802606</v>
      </c>
      <c r="F33" s="38"/>
      <c r="G33" s="38">
        <f t="shared" si="0"/>
        <v>1067450</v>
      </c>
      <c r="H33" s="38"/>
      <c r="I33" s="38">
        <v>471038</v>
      </c>
      <c r="J33" s="38"/>
      <c r="K33" s="38">
        <f t="shared" si="1"/>
        <v>596412</v>
      </c>
      <c r="L33" s="15"/>
      <c r="M33" s="16">
        <f t="shared" si="3"/>
        <v>44.127406435898635</v>
      </c>
      <c r="N33" s="15"/>
    </row>
    <row r="34" spans="1:14" ht="12.75">
      <c r="A34" s="37">
        <v>2016</v>
      </c>
      <c r="B34" s="31"/>
      <c r="C34" s="39">
        <v>1750800</v>
      </c>
      <c r="D34" s="38"/>
      <c r="E34" s="39">
        <v>681195</v>
      </c>
      <c r="F34" s="38"/>
      <c r="G34" s="38">
        <f t="shared" si="0"/>
        <v>1069605</v>
      </c>
      <c r="H34" s="38"/>
      <c r="I34" s="38">
        <v>469934</v>
      </c>
      <c r="J34" s="38"/>
      <c r="K34" s="38">
        <f t="shared" si="1"/>
        <v>599671</v>
      </c>
      <c r="L34" s="15"/>
      <c r="M34" s="16">
        <f t="shared" si="3"/>
        <v>43.93528452092127</v>
      </c>
      <c r="N34" s="15"/>
    </row>
    <row r="35" spans="1:14" ht="12.75">
      <c r="A35" s="37">
        <v>2017</v>
      </c>
      <c r="B35" s="31"/>
      <c r="C35" s="39">
        <v>1876723</v>
      </c>
      <c r="D35" s="38"/>
      <c r="E35" s="39">
        <v>743110</v>
      </c>
      <c r="F35" s="38"/>
      <c r="G35" s="38">
        <f t="shared" si="0"/>
        <v>1133613</v>
      </c>
      <c r="H35" s="38"/>
      <c r="I35" s="38">
        <v>513177</v>
      </c>
      <c r="J35" s="38"/>
      <c r="K35" s="38">
        <f t="shared" si="1"/>
        <v>620436</v>
      </c>
      <c r="L35" s="15"/>
      <c r="M35" s="16">
        <f t="shared" si="3"/>
        <v>45.26915270026014</v>
      </c>
      <c r="N35" s="15"/>
    </row>
    <row r="36" spans="1:14" ht="12.75">
      <c r="A36" s="37">
        <v>2018</v>
      </c>
      <c r="B36" s="31"/>
      <c r="C36" s="39">
        <v>2494614</v>
      </c>
      <c r="D36" s="38"/>
      <c r="E36" s="39">
        <v>971358</v>
      </c>
      <c r="F36" s="38"/>
      <c r="G36" s="38">
        <f t="shared" si="0"/>
        <v>1523256</v>
      </c>
      <c r="H36" s="38"/>
      <c r="I36" s="38">
        <v>548434</v>
      </c>
      <c r="J36" s="38"/>
      <c r="K36" s="38">
        <f t="shared" si="1"/>
        <v>974822</v>
      </c>
      <c r="L36" s="15"/>
      <c r="M36" s="16">
        <f t="shared" si="3"/>
        <v>36.004059724695</v>
      </c>
      <c r="N36" s="15"/>
    </row>
    <row r="37" spans="1:14" ht="12.75">
      <c r="A37" s="37">
        <v>2019</v>
      </c>
      <c r="B37" s="31"/>
      <c r="C37" s="39">
        <v>2257528</v>
      </c>
      <c r="D37" s="38"/>
      <c r="E37" s="39">
        <v>880213</v>
      </c>
      <c r="F37" s="38"/>
      <c r="G37" s="38">
        <f t="shared" si="0"/>
        <v>1377315</v>
      </c>
      <c r="H37" s="38"/>
      <c r="I37" s="38">
        <v>573262</v>
      </c>
      <c r="J37" s="38"/>
      <c r="K37" s="38">
        <f t="shared" si="1"/>
        <v>804053</v>
      </c>
      <c r="L37" s="15"/>
      <c r="M37" s="16">
        <f t="shared" si="3"/>
        <v>41.62170600044289</v>
      </c>
      <c r="N37" s="15"/>
    </row>
    <row r="38" spans="1:14" ht="12.75">
      <c r="A38" s="37">
        <v>2020</v>
      </c>
      <c r="B38" s="31"/>
      <c r="C38" s="39">
        <v>2206409</v>
      </c>
      <c r="D38" s="38"/>
      <c r="E38" s="39">
        <v>841915</v>
      </c>
      <c r="F38" s="38"/>
      <c r="G38" s="38">
        <f t="shared" si="0"/>
        <v>1364494</v>
      </c>
      <c r="H38" s="38"/>
      <c r="I38" s="38">
        <v>645090</v>
      </c>
      <c r="J38" s="38"/>
      <c r="K38" s="38">
        <f t="shared" si="1"/>
        <v>719404</v>
      </c>
      <c r="L38" s="15"/>
      <c r="M38" s="16">
        <f t="shared" si="3"/>
        <v>47.276866003075135</v>
      </c>
      <c r="N38" s="15"/>
    </row>
    <row r="39" spans="1:14" ht="12.75">
      <c r="A39" s="14"/>
      <c r="B39" s="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7" t="s">
        <v>8</v>
      </c>
      <c r="B40" s="10"/>
      <c r="C40" s="12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4"/>
      <c r="B41" s="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4">
        <f aca="true" t="shared" si="4" ref="A42:A57">A10</f>
        <v>1992</v>
      </c>
      <c r="B42" s="8"/>
      <c r="C42" s="18">
        <f aca="true" t="shared" si="5" ref="C42:C53">C10/C9-1</f>
        <v>0.044348078077456554</v>
      </c>
      <c r="D42" s="15"/>
      <c r="E42" s="18">
        <f aca="true" t="shared" si="6" ref="E42:E54">E10/E9-1</f>
        <v>0.038773964221199275</v>
      </c>
      <c r="F42" s="15"/>
      <c r="G42" s="18">
        <f aca="true" t="shared" si="7" ref="G42:G54">G10/G9-1</f>
        <v>0.046691920553167954</v>
      </c>
      <c r="H42" s="15"/>
      <c r="I42" s="18">
        <f aca="true" t="shared" si="8" ref="I42:I54">I10/I9-1</f>
        <v>0.16101071224139352</v>
      </c>
      <c r="J42" s="15"/>
      <c r="K42" s="18">
        <f aca="true" t="shared" si="9" ref="K42:K54">K10/K9-1</f>
        <v>0.021634184520893385</v>
      </c>
      <c r="L42" s="15"/>
      <c r="M42" s="15"/>
      <c r="N42" s="15"/>
    </row>
    <row r="43" spans="1:14" ht="12.75">
      <c r="A43" s="14">
        <f t="shared" si="4"/>
        <v>1993</v>
      </c>
      <c r="B43" s="8"/>
      <c r="C43" s="18">
        <f t="shared" si="5"/>
        <v>0.12348333944457113</v>
      </c>
      <c r="D43" s="15"/>
      <c r="E43" s="18">
        <f t="shared" si="6"/>
        <v>0.2367836467262039</v>
      </c>
      <c r="F43" s="15"/>
      <c r="G43" s="18">
        <f t="shared" si="7"/>
        <v>0.07620242615490502</v>
      </c>
      <c r="H43" s="15"/>
      <c r="I43" s="18">
        <f t="shared" si="8"/>
        <v>0.17953232849697143</v>
      </c>
      <c r="J43" s="15"/>
      <c r="K43" s="18">
        <f t="shared" si="9"/>
        <v>0.050463463843972045</v>
      </c>
      <c r="L43" s="15"/>
      <c r="M43" s="15"/>
      <c r="N43" s="15"/>
    </row>
    <row r="44" spans="1:14" ht="12.75">
      <c r="A44" s="14">
        <f t="shared" si="4"/>
        <v>1994</v>
      </c>
      <c r="B44" s="8"/>
      <c r="C44" s="18">
        <f t="shared" si="5"/>
        <v>0.1330336193259669</v>
      </c>
      <c r="D44" s="15"/>
      <c r="E44" s="18">
        <f t="shared" si="6"/>
        <v>0.1664141803568675</v>
      </c>
      <c r="F44" s="15"/>
      <c r="G44" s="18">
        <f t="shared" si="7"/>
        <v>0.11702521044961167</v>
      </c>
      <c r="H44" s="15"/>
      <c r="I44" s="18">
        <f t="shared" si="8"/>
        <v>0.3424095857964611</v>
      </c>
      <c r="J44" s="15"/>
      <c r="K44" s="18">
        <f t="shared" si="9"/>
        <v>0.053984990869816896</v>
      </c>
      <c r="L44" s="15"/>
      <c r="M44" s="15"/>
      <c r="N44" s="15"/>
    </row>
    <row r="45" spans="1:14" ht="12.75">
      <c r="A45" s="14">
        <f t="shared" si="4"/>
        <v>1995</v>
      </c>
      <c r="B45" s="8"/>
      <c r="C45" s="18">
        <f t="shared" si="5"/>
        <v>0.17837689147703228</v>
      </c>
      <c r="D45" s="15"/>
      <c r="E45" s="18">
        <f t="shared" si="6"/>
        <v>0.24758519855034145</v>
      </c>
      <c r="F45" s="15"/>
      <c r="G45" s="18">
        <f t="shared" si="7"/>
        <v>0.14371896481218238</v>
      </c>
      <c r="H45" s="15"/>
      <c r="I45" s="18">
        <f t="shared" si="8"/>
        <v>0.1973637388055276</v>
      </c>
      <c r="J45" s="15"/>
      <c r="K45" s="18">
        <f t="shared" si="9"/>
        <v>0.12460846921366353</v>
      </c>
      <c r="L45" s="15"/>
      <c r="M45" s="15"/>
      <c r="N45" s="15"/>
    </row>
    <row r="46" spans="1:14" ht="12.75">
      <c r="A46" s="14">
        <f t="shared" si="4"/>
        <v>1996</v>
      </c>
      <c r="B46" s="8"/>
      <c r="C46" s="18">
        <f t="shared" si="5"/>
        <v>0.18462883519348838</v>
      </c>
      <c r="D46" s="15"/>
      <c r="E46" s="18">
        <f t="shared" si="6"/>
        <v>0.2514322048161979</v>
      </c>
      <c r="F46" s="15"/>
      <c r="G46" s="18">
        <f t="shared" si="7"/>
        <v>0.14813717578073127</v>
      </c>
      <c r="H46" s="15"/>
      <c r="I46" s="18">
        <f t="shared" si="8"/>
        <v>0.27005139000681067</v>
      </c>
      <c r="J46" s="15"/>
      <c r="K46" s="18">
        <f t="shared" si="9"/>
        <v>0.1018965582024498</v>
      </c>
      <c r="L46" s="15"/>
      <c r="M46" s="15"/>
      <c r="N46" s="15"/>
    </row>
    <row r="47" spans="1:14" ht="12.75">
      <c r="A47" s="14">
        <f t="shared" si="4"/>
        <v>1997</v>
      </c>
      <c r="B47" s="8"/>
      <c r="C47" s="18">
        <f t="shared" si="5"/>
        <v>0.22322980512008272</v>
      </c>
      <c r="D47" s="15"/>
      <c r="E47" s="18">
        <f t="shared" si="6"/>
        <v>0.42302155406448794</v>
      </c>
      <c r="F47" s="15"/>
      <c r="G47" s="18">
        <f t="shared" si="7"/>
        <v>0.10427380846457268</v>
      </c>
      <c r="H47" s="15"/>
      <c r="I47" s="18">
        <f t="shared" si="8"/>
        <v>0.15122412565935073</v>
      </c>
      <c r="J47" s="15"/>
      <c r="K47" s="18">
        <f t="shared" si="9"/>
        <v>0.08374856675205766</v>
      </c>
      <c r="L47" s="15"/>
      <c r="M47" s="15"/>
      <c r="N47" s="15"/>
    </row>
    <row r="48" spans="1:14" ht="12.75">
      <c r="A48" s="14">
        <f t="shared" si="4"/>
        <v>1998</v>
      </c>
      <c r="B48" s="8"/>
      <c r="C48" s="18">
        <f t="shared" si="5"/>
        <v>0.09807279928146007</v>
      </c>
      <c r="D48" s="15"/>
      <c r="E48" s="18">
        <f t="shared" si="6"/>
        <v>0.13841350075085845</v>
      </c>
      <c r="F48" s="15"/>
      <c r="G48" s="18">
        <f t="shared" si="7"/>
        <v>0.06712092563546124</v>
      </c>
      <c r="H48" s="15"/>
      <c r="I48" s="18">
        <f t="shared" si="8"/>
        <v>0.2700109254444285</v>
      </c>
      <c r="J48" s="15"/>
      <c r="K48" s="18">
        <f t="shared" si="9"/>
        <v>-0.027098778785077937</v>
      </c>
      <c r="L48" s="15"/>
      <c r="M48" s="15"/>
      <c r="N48" s="15"/>
    </row>
    <row r="49" spans="1:14" ht="12.75">
      <c r="A49" s="14">
        <f t="shared" si="4"/>
        <v>1999</v>
      </c>
      <c r="B49" s="8"/>
      <c r="C49" s="18">
        <f t="shared" si="5"/>
        <v>0.06548213022796201</v>
      </c>
      <c r="D49" s="15"/>
      <c r="E49" s="18">
        <f t="shared" si="6"/>
        <v>0.18152662554502563</v>
      </c>
      <c r="F49" s="15"/>
      <c r="G49" s="18">
        <f t="shared" si="7"/>
        <v>-0.029502742129120407</v>
      </c>
      <c r="H49" s="15"/>
      <c r="I49" s="18">
        <f t="shared" si="8"/>
        <v>0.04911506195233195</v>
      </c>
      <c r="J49" s="15"/>
      <c r="K49" s="18">
        <f t="shared" si="9"/>
        <v>-0.07716127989004107</v>
      </c>
      <c r="L49" s="15"/>
      <c r="M49" s="15"/>
      <c r="N49" s="15"/>
    </row>
    <row r="50" spans="1:14" ht="12.75">
      <c r="A50" s="14">
        <f t="shared" si="4"/>
        <v>2000</v>
      </c>
      <c r="B50" s="8"/>
      <c r="C50" s="18">
        <f t="shared" si="5"/>
        <v>0.18250013639091445</v>
      </c>
      <c r="D50" s="15"/>
      <c r="E50" s="18">
        <f t="shared" si="6"/>
        <v>0.22735778102220183</v>
      </c>
      <c r="F50" s="15"/>
      <c r="G50" s="18">
        <f t="shared" si="7"/>
        <v>0.13779930860457945</v>
      </c>
      <c r="H50" s="15"/>
      <c r="I50" s="18">
        <f t="shared" si="8"/>
        <v>0.13827954665361464</v>
      </c>
      <c r="J50" s="15"/>
      <c r="K50" s="18">
        <f t="shared" si="9"/>
        <v>0.13746834999430524</v>
      </c>
      <c r="L50" s="15"/>
      <c r="M50" s="15"/>
      <c r="N50" s="15"/>
    </row>
    <row r="51" spans="1:14" ht="12.75">
      <c r="A51" s="14">
        <f t="shared" si="4"/>
        <v>2001</v>
      </c>
      <c r="B51" s="8"/>
      <c r="C51" s="18">
        <f t="shared" si="5"/>
        <v>-0.20365620430980413</v>
      </c>
      <c r="D51" s="15"/>
      <c r="E51" s="18">
        <f t="shared" si="6"/>
        <v>-0.3222041046540475</v>
      </c>
      <c r="F51" s="15"/>
      <c r="G51" s="18">
        <f t="shared" si="7"/>
        <v>-0.07622420976815003</v>
      </c>
      <c r="H51" s="15"/>
      <c r="I51" s="18">
        <f t="shared" si="8"/>
        <v>0.006712346361539723</v>
      </c>
      <c r="J51" s="15"/>
      <c r="K51" s="18">
        <f t="shared" si="9"/>
        <v>-0.13342114080390055</v>
      </c>
      <c r="L51" s="15"/>
      <c r="M51" s="15"/>
      <c r="N51" s="15"/>
    </row>
    <row r="52" spans="1:14" ht="12.75">
      <c r="A52" s="14">
        <f t="shared" si="4"/>
        <v>2002</v>
      </c>
      <c r="B52" s="8"/>
      <c r="C52" s="18">
        <f t="shared" si="5"/>
        <v>-0.19793888096492707</v>
      </c>
      <c r="D52" s="15"/>
      <c r="E52" s="18">
        <f t="shared" si="6"/>
        <v>-0.5106802312485923</v>
      </c>
      <c r="F52" s="15"/>
      <c r="G52" s="18">
        <f t="shared" si="7"/>
        <v>0.04872313651952931</v>
      </c>
      <c r="H52" s="15"/>
      <c r="I52" s="18">
        <f t="shared" si="8"/>
        <v>-0.00949105533213146</v>
      </c>
      <c r="J52" s="15"/>
      <c r="K52" s="18">
        <f t="shared" si="9"/>
        <v>0.09536253138679651</v>
      </c>
      <c r="L52" s="15"/>
      <c r="M52" s="15"/>
      <c r="N52" s="15"/>
    </row>
    <row r="53" spans="1:14" ht="12.75">
      <c r="A53" s="14">
        <f t="shared" si="4"/>
        <v>2003</v>
      </c>
      <c r="B53" s="8"/>
      <c r="C53" s="18">
        <f t="shared" si="5"/>
        <v>0.05683196004478441</v>
      </c>
      <c r="D53" s="15"/>
      <c r="E53" s="18">
        <f t="shared" si="6"/>
        <v>-0.15779278069738</v>
      </c>
      <c r="F53" s="15"/>
      <c r="G53" s="18">
        <f t="shared" si="7"/>
        <v>0.13581405854078588</v>
      </c>
      <c r="H53" s="15"/>
      <c r="I53" s="18">
        <f t="shared" si="8"/>
        <v>0.06327143209157504</v>
      </c>
      <c r="J53" s="15"/>
      <c r="K53" s="18">
        <f t="shared" si="9"/>
        <v>0.18836951714792294</v>
      </c>
      <c r="L53" s="15"/>
      <c r="M53" s="15"/>
      <c r="N53" s="15"/>
    </row>
    <row r="54" spans="1:14" ht="12.75">
      <c r="A54" s="14">
        <f t="shared" si="4"/>
        <v>2004</v>
      </c>
      <c r="B54" s="8"/>
      <c r="C54" s="18">
        <f>C22/C21-1</f>
        <v>0.2775119772952144</v>
      </c>
      <c r="D54" s="18"/>
      <c r="E54" s="18">
        <f t="shared" si="6"/>
        <v>0.4005981796512643</v>
      </c>
      <c r="F54" s="18"/>
      <c r="G54" s="18">
        <f t="shared" si="7"/>
        <v>0.24392507296540944</v>
      </c>
      <c r="H54" s="18"/>
      <c r="I54" s="18">
        <f t="shared" si="8"/>
        <v>0.19463610411772758</v>
      </c>
      <c r="J54" s="18"/>
      <c r="K54" s="18">
        <f t="shared" si="9"/>
        <v>0.27587478362996376</v>
      </c>
      <c r="L54" s="15"/>
      <c r="M54" s="15"/>
      <c r="N54" s="15"/>
    </row>
    <row r="55" spans="1:14" ht="12.75">
      <c r="A55" s="14">
        <f t="shared" si="4"/>
        <v>2005</v>
      </c>
      <c r="B55" s="8"/>
      <c r="C55" s="18">
        <f aca="true" t="shared" si="10" ref="C55:K55">C23/C22-1</f>
        <v>0.243325698766665</v>
      </c>
      <c r="D55" s="18"/>
      <c r="E55" s="18">
        <f t="shared" si="10"/>
        <v>0.6966423674155171</v>
      </c>
      <c r="F55" s="18"/>
      <c r="G55" s="18">
        <f t="shared" si="10"/>
        <v>0.10404798499969203</v>
      </c>
      <c r="H55" s="18"/>
      <c r="I55" s="18">
        <f t="shared" si="10"/>
        <v>0.18163180727990968</v>
      </c>
      <c r="J55" s="18"/>
      <c r="K55" s="18">
        <f t="shared" si="10"/>
        <v>0.056959366345111784</v>
      </c>
      <c r="L55" s="15"/>
      <c r="M55" s="15"/>
      <c r="N55" s="15"/>
    </row>
    <row r="56" spans="1:14" ht="12.75">
      <c r="A56" s="14">
        <f t="shared" si="4"/>
        <v>2006</v>
      </c>
      <c r="B56" s="8"/>
      <c r="C56" s="18">
        <f aca="true" t="shared" si="11" ref="C56:K56">C24/C23-1</f>
        <v>0.3063615025157702</v>
      </c>
      <c r="D56" s="18"/>
      <c r="E56" s="18">
        <f t="shared" si="11"/>
        <v>0.6404761068109723</v>
      </c>
      <c r="F56" s="18"/>
      <c r="G56" s="18">
        <f t="shared" si="11"/>
        <v>0.1486084548509512</v>
      </c>
      <c r="H56" s="18"/>
      <c r="I56" s="18">
        <f t="shared" si="11"/>
        <v>0.17782719494949872</v>
      </c>
      <c r="J56" s="18"/>
      <c r="K56" s="18">
        <f t="shared" si="11"/>
        <v>0.12878268112437996</v>
      </c>
      <c r="L56" s="15"/>
      <c r="M56" s="15"/>
      <c r="N56" s="15"/>
    </row>
    <row r="57" spans="1:14" ht="12.75">
      <c r="A57" s="14">
        <f t="shared" si="4"/>
        <v>2007</v>
      </c>
      <c r="B57" s="8"/>
      <c r="C57" s="18">
        <f aca="true" t="shared" si="12" ref="C57:C70">C25/C24-1</f>
        <v>0.19964550826820604</v>
      </c>
      <c r="D57" s="18"/>
      <c r="E57" s="18">
        <f aca="true" t="shared" si="13" ref="E57:E70">E25/E24-1</f>
        <v>0.4034112705512596</v>
      </c>
      <c r="F57" s="18"/>
      <c r="G57" s="18">
        <f aca="true" t="shared" si="14" ref="G57:G70">G25/G24-1</f>
        <v>0.06223769979462457</v>
      </c>
      <c r="H57" s="18"/>
      <c r="I57" s="18">
        <f aca="true" t="shared" si="15" ref="I57:I70">I25/I24-1</f>
        <v>0.09481330364015927</v>
      </c>
      <c r="J57" s="18"/>
      <c r="K57" s="18">
        <f aca="true" t="shared" si="16" ref="K57:K70">K25/K24-1</f>
        <v>0.03917381952590393</v>
      </c>
      <c r="L57" s="15"/>
      <c r="M57" s="15"/>
      <c r="N57" s="15"/>
    </row>
    <row r="58" spans="1:14" ht="12.75">
      <c r="A58" s="14">
        <v>2008</v>
      </c>
      <c r="B58" s="8"/>
      <c r="C58" s="18">
        <f t="shared" si="12"/>
        <v>-0.07110496291250279</v>
      </c>
      <c r="D58" s="18"/>
      <c r="E58" s="18">
        <f t="shared" si="13"/>
        <v>-0.1066507746656713</v>
      </c>
      <c r="F58" s="18"/>
      <c r="G58" s="18">
        <f t="shared" si="14"/>
        <v>-0.039436142648047734</v>
      </c>
      <c r="H58" s="18"/>
      <c r="I58" s="18">
        <f t="shared" si="15"/>
        <v>-0.0344528259303305</v>
      </c>
      <c r="J58" s="18"/>
      <c r="K58" s="18">
        <f t="shared" si="16"/>
        <v>-0.043153294123995045</v>
      </c>
      <c r="L58" s="15"/>
      <c r="M58" s="15"/>
      <c r="N58" s="15"/>
    </row>
    <row r="59" spans="1:14" ht="12.75">
      <c r="A59" s="14">
        <v>2009</v>
      </c>
      <c r="B59" s="8"/>
      <c r="C59" s="18">
        <f t="shared" si="12"/>
        <v>-0.3989019116564452</v>
      </c>
      <c r="D59" s="18"/>
      <c r="E59" s="18">
        <f t="shared" si="13"/>
        <v>-0.630898517477304</v>
      </c>
      <c r="F59" s="18"/>
      <c r="G59" s="18">
        <f t="shared" si="14"/>
        <v>-0.20667238204077842</v>
      </c>
      <c r="H59" s="18"/>
      <c r="I59" s="18">
        <f t="shared" si="15"/>
        <v>-0.17836693277713844</v>
      </c>
      <c r="J59" s="18"/>
      <c r="K59" s="18">
        <f t="shared" si="16"/>
        <v>-0.2279779419891682</v>
      </c>
      <c r="L59" s="15"/>
      <c r="M59" s="15"/>
      <c r="N59" s="15"/>
    </row>
    <row r="60" spans="1:14" ht="12.75">
      <c r="A60" s="14">
        <v>2010</v>
      </c>
      <c r="B60" s="8"/>
      <c r="C60" s="18">
        <f t="shared" si="12"/>
        <v>0.02879430725901666</v>
      </c>
      <c r="D60" s="18"/>
      <c r="E60" s="18">
        <f t="shared" si="13"/>
        <v>0.019561261314377187</v>
      </c>
      <c r="F60" s="18"/>
      <c r="G60" s="18">
        <f t="shared" si="14"/>
        <v>0.03235370634700341</v>
      </c>
      <c r="H60" s="18"/>
      <c r="I60" s="18">
        <f t="shared" si="15"/>
        <v>0.07049251358074549</v>
      </c>
      <c r="J60" s="18"/>
      <c r="K60" s="18">
        <f t="shared" si="16"/>
        <v>0.0018018075084156315</v>
      </c>
      <c r="L60" s="15"/>
      <c r="M60" s="15"/>
      <c r="N60" s="15"/>
    </row>
    <row r="61" spans="1:14" ht="12.75">
      <c r="A61" s="14">
        <v>2011</v>
      </c>
      <c r="B61" s="8"/>
      <c r="C61" s="18">
        <f t="shared" si="12"/>
        <v>0.12941946350734623</v>
      </c>
      <c r="D61" s="18"/>
      <c r="E61" s="18">
        <f t="shared" si="13"/>
        <v>0.25219056581190236</v>
      </c>
      <c r="F61" s="18"/>
      <c r="G61" s="18">
        <f t="shared" si="14"/>
        <v>0.08267688695922715</v>
      </c>
      <c r="H61" s="18"/>
      <c r="I61" s="18">
        <f t="shared" si="15"/>
        <v>0.1082476158676402</v>
      </c>
      <c r="J61" s="18"/>
      <c r="K61" s="18">
        <f t="shared" si="16"/>
        <v>0.060788385373223175</v>
      </c>
      <c r="L61" s="15"/>
      <c r="M61" s="15"/>
      <c r="N61" s="15"/>
    </row>
    <row r="62" spans="1:14" ht="12.75">
      <c r="A62" s="14">
        <v>2012</v>
      </c>
      <c r="B62" s="8"/>
      <c r="C62" s="18">
        <f t="shared" si="12"/>
        <v>0.2114104678920623</v>
      </c>
      <c r="D62" s="18"/>
      <c r="E62" s="18">
        <f t="shared" si="13"/>
        <v>0.23168376226136478</v>
      </c>
      <c r="F62" s="18"/>
      <c r="G62" s="18">
        <f t="shared" si="14"/>
        <v>0.20248332716492867</v>
      </c>
      <c r="H62" s="18"/>
      <c r="I62" s="18">
        <f t="shared" si="15"/>
        <v>0.16115951474756662</v>
      </c>
      <c r="J62" s="18"/>
      <c r="K62" s="18">
        <f t="shared" si="16"/>
        <v>0.23943902056796285</v>
      </c>
      <c r="L62" s="15"/>
      <c r="M62" s="15"/>
      <c r="N62" s="15"/>
    </row>
    <row r="63" spans="1:14" ht="12.75">
      <c r="A63" s="14">
        <v>2013</v>
      </c>
      <c r="B63" s="8"/>
      <c r="C63" s="18">
        <f t="shared" si="12"/>
        <v>0.18702399291957672</v>
      </c>
      <c r="D63" s="18"/>
      <c r="E63" s="18">
        <f t="shared" si="13"/>
        <v>0.23991458000497756</v>
      </c>
      <c r="F63" s="18"/>
      <c r="G63" s="18">
        <f t="shared" si="14"/>
        <v>0.16316859886180524</v>
      </c>
      <c r="H63" s="18"/>
      <c r="I63" s="18">
        <f t="shared" si="15"/>
        <v>-0.024363573783078962</v>
      </c>
      <c r="J63" s="18"/>
      <c r="K63" s="18">
        <f t="shared" si="16"/>
        <v>0.320285707947916</v>
      </c>
      <c r="L63" s="15"/>
      <c r="M63" s="15"/>
      <c r="N63" s="15"/>
    </row>
    <row r="64" spans="1:14" ht="12.75">
      <c r="A64" s="14">
        <v>2014</v>
      </c>
      <c r="B64" s="8"/>
      <c r="C64" s="18">
        <f t="shared" si="12"/>
        <v>0.1772245214873449</v>
      </c>
      <c r="D64" s="18"/>
      <c r="E64" s="18">
        <f t="shared" si="13"/>
        <v>0.536559940431869</v>
      </c>
      <c r="F64" s="18"/>
      <c r="G64" s="18">
        <f t="shared" si="14"/>
        <v>0.004458898132285061</v>
      </c>
      <c r="H64" s="18"/>
      <c r="I64" s="18">
        <f t="shared" si="15"/>
        <v>0.10980941293321722</v>
      </c>
      <c r="J64" s="18"/>
      <c r="K64" s="18">
        <f t="shared" si="16"/>
        <v>-0.06076465310703327</v>
      </c>
      <c r="L64" s="15"/>
      <c r="M64" s="15"/>
      <c r="N64" s="15"/>
    </row>
    <row r="65" spans="1:14" ht="12.75">
      <c r="A65" s="14">
        <v>2015</v>
      </c>
      <c r="B65" s="8"/>
      <c r="C65" s="18">
        <f t="shared" si="12"/>
        <v>0.11317495371830977</v>
      </c>
      <c r="D65" s="18"/>
      <c r="E65" s="18">
        <f t="shared" si="13"/>
        <v>0.12734745246101498</v>
      </c>
      <c r="F65" s="18"/>
      <c r="G65" s="18">
        <f t="shared" si="14"/>
        <v>0.10275127377612114</v>
      </c>
      <c r="H65" s="18"/>
      <c r="I65" s="18">
        <f t="shared" si="15"/>
        <v>0.15180324581802007</v>
      </c>
      <c r="J65" s="18"/>
      <c r="K65" s="18">
        <f t="shared" si="16"/>
        <v>0.06686749035384443</v>
      </c>
      <c r="L65" s="15"/>
      <c r="M65" s="15"/>
      <c r="N65" s="15"/>
    </row>
    <row r="66" spans="1:14" ht="12.75">
      <c r="A66" s="14">
        <v>2016</v>
      </c>
      <c r="B66" s="8"/>
      <c r="C66" s="18">
        <f t="shared" si="12"/>
        <v>-0.06377135230174924</v>
      </c>
      <c r="D66" s="18"/>
      <c r="E66" s="18">
        <f t="shared" si="13"/>
        <v>-0.15127098476712109</v>
      </c>
      <c r="F66" s="18"/>
      <c r="G66" s="18">
        <f t="shared" si="14"/>
        <v>0.002018829921776266</v>
      </c>
      <c r="H66" s="18"/>
      <c r="I66" s="18">
        <f t="shared" si="15"/>
        <v>-0.0023437599514264384</v>
      </c>
      <c r="J66" s="18"/>
      <c r="K66" s="18">
        <f t="shared" si="16"/>
        <v>0.0054643434404404445</v>
      </c>
      <c r="L66" s="15"/>
      <c r="M66" s="15"/>
      <c r="N66" s="15"/>
    </row>
    <row r="67" spans="1:14" ht="12.75">
      <c r="A67" s="14">
        <v>2017</v>
      </c>
      <c r="B67" s="8"/>
      <c r="C67" s="18">
        <f t="shared" si="12"/>
        <v>0.07192312085903585</v>
      </c>
      <c r="D67" s="18"/>
      <c r="E67" s="18">
        <f t="shared" si="13"/>
        <v>0.09089174171859749</v>
      </c>
      <c r="F67" s="18"/>
      <c r="G67" s="18">
        <f t="shared" si="14"/>
        <v>0.059842652194034285</v>
      </c>
      <c r="H67" s="18"/>
      <c r="I67" s="18">
        <f t="shared" si="15"/>
        <v>0.09201930483855181</v>
      </c>
      <c r="J67" s="18"/>
      <c r="K67" s="18">
        <f t="shared" si="16"/>
        <v>0.0346273206474883</v>
      </c>
      <c r="L67" s="15"/>
      <c r="M67" s="15"/>
      <c r="N67" s="15"/>
    </row>
    <row r="68" spans="1:14" ht="12.75">
      <c r="A68" s="14">
        <v>2018</v>
      </c>
      <c r="B68" s="8"/>
      <c r="C68" s="18">
        <f t="shared" si="12"/>
        <v>0.32923931768300374</v>
      </c>
      <c r="D68" s="18"/>
      <c r="E68" s="18">
        <f t="shared" si="13"/>
        <v>0.30715237313452914</v>
      </c>
      <c r="F68" s="18"/>
      <c r="G68" s="18">
        <f t="shared" si="14"/>
        <v>0.34371782962968833</v>
      </c>
      <c r="H68" s="18"/>
      <c r="I68" s="18">
        <f t="shared" si="15"/>
        <v>0.06870339083785915</v>
      </c>
      <c r="J68" s="18"/>
      <c r="K68" s="18">
        <f t="shared" si="16"/>
        <v>0.5711886479830313</v>
      </c>
      <c r="L68" s="15"/>
      <c r="M68" s="15"/>
      <c r="N68" s="15"/>
    </row>
    <row r="69" spans="1:14" ht="12.75">
      <c r="A69" s="14">
        <v>2019</v>
      </c>
      <c r="B69" s="8"/>
      <c r="C69" s="18">
        <f t="shared" si="12"/>
        <v>-0.09503915234982241</v>
      </c>
      <c r="D69" s="18"/>
      <c r="E69" s="18">
        <f t="shared" si="13"/>
        <v>-0.09383255195303897</v>
      </c>
      <c r="F69" s="18"/>
      <c r="G69" s="18">
        <f t="shared" si="14"/>
        <v>-0.09580858371803558</v>
      </c>
      <c r="H69" s="18"/>
      <c r="I69" s="18">
        <f t="shared" si="15"/>
        <v>0.045270716257562515</v>
      </c>
      <c r="J69" s="18"/>
      <c r="K69" s="18">
        <f t="shared" si="16"/>
        <v>-0.1751796738276321</v>
      </c>
      <c r="L69" s="15"/>
      <c r="M69" s="15"/>
      <c r="N69" s="15"/>
    </row>
    <row r="70" spans="1:14" ht="12.75">
      <c r="A70" s="14">
        <v>2020</v>
      </c>
      <c r="B70" s="8"/>
      <c r="C70" s="18">
        <f t="shared" si="12"/>
        <v>-0.022643794451275956</v>
      </c>
      <c r="D70" s="18"/>
      <c r="E70" s="18">
        <f t="shared" si="13"/>
        <v>-0.043509923166324516</v>
      </c>
      <c r="F70" s="18"/>
      <c r="G70" s="18">
        <f t="shared" si="14"/>
        <v>-0.00930869118538602</v>
      </c>
      <c r="H70" s="18"/>
      <c r="I70" s="18">
        <f t="shared" si="15"/>
        <v>0.1252969846248313</v>
      </c>
      <c r="J70" s="18"/>
      <c r="K70" s="18">
        <f t="shared" si="16"/>
        <v>-0.10527788591050591</v>
      </c>
      <c r="L70" s="15"/>
      <c r="M70" s="15"/>
      <c r="N70" s="15"/>
    </row>
    <row r="71" spans="1:14" ht="12.75">
      <c r="A71" s="8"/>
      <c r="B71" s="8"/>
      <c r="C71" s="8"/>
      <c r="D71" s="8"/>
      <c r="E71" s="13"/>
      <c r="F71" s="8"/>
      <c r="G71" s="13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15" t="s">
        <v>4</v>
      </c>
      <c r="D72" s="8" t="s">
        <v>9</v>
      </c>
      <c r="E72" s="8"/>
      <c r="F72" s="8"/>
      <c r="G72" s="13"/>
      <c r="H72" s="8"/>
      <c r="I72" s="8"/>
      <c r="J72" s="8"/>
      <c r="K72" s="8"/>
      <c r="L72" s="8"/>
      <c r="M72" s="8"/>
      <c r="N72" s="8"/>
    </row>
    <row r="73" ht="12.75">
      <c r="G73" s="6"/>
    </row>
    <row r="74" ht="12.75">
      <c r="A74" s="5" t="s">
        <v>20</v>
      </c>
    </row>
    <row r="75" ht="12.75">
      <c r="A75" s="40" t="s">
        <v>25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0">
      <selection activeCell="A38" sqref="A38"/>
    </sheetView>
  </sheetViews>
  <sheetFormatPr defaultColWidth="9.140625" defaultRowHeight="12.75"/>
  <cols>
    <col min="1" max="1" width="8.421875" style="1" customWidth="1"/>
    <col min="2" max="4" width="10.7109375" style="1" customWidth="1"/>
    <col min="5" max="5" width="11.57421875" style="1" customWidth="1"/>
    <col min="6" max="6" width="11.140625" style="1" customWidth="1"/>
    <col min="7" max="7" width="11.8515625" style="1" customWidth="1"/>
    <col min="8" max="8" width="9.7109375" style="1" customWidth="1"/>
    <col min="9" max="16384" width="9.140625" style="1" customWidth="1"/>
  </cols>
  <sheetData>
    <row r="1" spans="1:8" ht="15">
      <c r="A1" s="42" t="s">
        <v>22</v>
      </c>
      <c r="B1" s="43"/>
      <c r="C1" s="43"/>
      <c r="D1" s="43"/>
      <c r="E1" s="43"/>
      <c r="F1" s="43"/>
      <c r="G1" s="43"/>
      <c r="H1" s="43"/>
    </row>
    <row r="2" spans="1:11" ht="18" customHeight="1">
      <c r="A2" s="50" t="s">
        <v>11</v>
      </c>
      <c r="B2" s="52" t="s">
        <v>14</v>
      </c>
      <c r="C2" s="52"/>
      <c r="D2" s="53"/>
      <c r="E2" s="52" t="s">
        <v>17</v>
      </c>
      <c r="F2" s="52"/>
      <c r="G2" s="53"/>
      <c r="H2" s="46" t="s">
        <v>19</v>
      </c>
      <c r="I2" s="2"/>
      <c r="J2" s="2"/>
      <c r="K2" s="2"/>
    </row>
    <row r="3" spans="1:11" ht="28.5" customHeight="1">
      <c r="A3" s="51"/>
      <c r="B3" s="19" t="s">
        <v>16</v>
      </c>
      <c r="C3" s="19" t="s">
        <v>12</v>
      </c>
      <c r="D3" s="20" t="s">
        <v>13</v>
      </c>
      <c r="E3" s="19" t="s">
        <v>23</v>
      </c>
      <c r="F3" s="19" t="s">
        <v>12</v>
      </c>
      <c r="G3" s="20" t="s">
        <v>13</v>
      </c>
      <c r="H3" s="47"/>
      <c r="I3" s="2"/>
      <c r="J3" s="2"/>
      <c r="K3" s="2"/>
    </row>
    <row r="4" spans="1:8" s="3" customFormat="1" ht="19.5" customHeight="1">
      <c r="A4" s="21">
        <v>1991</v>
      </c>
      <c r="B4" s="22">
        <v>204061</v>
      </c>
      <c r="C4" s="23">
        <v>36687</v>
      </c>
      <c r="D4" s="23">
        <v>167374</v>
      </c>
      <c r="E4" s="24"/>
      <c r="F4" s="24"/>
      <c r="G4" s="24"/>
      <c r="H4" s="25">
        <f>C4/B4*100</f>
        <v>17.97844762105449</v>
      </c>
    </row>
    <row r="5" spans="1:8" ht="15">
      <c r="A5" s="26">
        <v>1992</v>
      </c>
      <c r="B5" s="22">
        <v>213589</v>
      </c>
      <c r="C5" s="23">
        <v>42594</v>
      </c>
      <c r="D5" s="23">
        <v>170995</v>
      </c>
      <c r="E5" s="27">
        <f>B5/B4*100-100</f>
        <v>4.669192055316799</v>
      </c>
      <c r="F5" s="27">
        <f aca="true" t="shared" si="0" ref="F5:F20">C5/C4*100-100</f>
        <v>16.101071224139346</v>
      </c>
      <c r="G5" s="27">
        <f aca="true" t="shared" si="1" ref="G5:G20">D5/D4*100-100</f>
        <v>2.1634184520893314</v>
      </c>
      <c r="H5" s="25">
        <f aca="true" t="shared" si="2" ref="H5:H20">C5/B5*100</f>
        <v>19.942038213578414</v>
      </c>
    </row>
    <row r="6" spans="1:8" s="3" customFormat="1" ht="15">
      <c r="A6" s="26">
        <v>1993</v>
      </c>
      <c r="B6" s="22">
        <v>229865</v>
      </c>
      <c r="C6" s="23">
        <v>50241</v>
      </c>
      <c r="D6" s="23">
        <v>179624</v>
      </c>
      <c r="E6" s="27">
        <f aca="true" t="shared" si="3" ref="E6:E20">B6/B5*100-100</f>
        <v>7.620242615490497</v>
      </c>
      <c r="F6" s="27">
        <f t="shared" si="0"/>
        <v>17.953232849697145</v>
      </c>
      <c r="G6" s="27">
        <f t="shared" si="1"/>
        <v>5.046346384397211</v>
      </c>
      <c r="H6" s="28">
        <f t="shared" si="2"/>
        <v>21.856742000739565</v>
      </c>
    </row>
    <row r="7" spans="1:8" ht="15">
      <c r="A7" s="21">
        <v>1994</v>
      </c>
      <c r="B7" s="22">
        <v>256765</v>
      </c>
      <c r="C7" s="23">
        <v>67444</v>
      </c>
      <c r="D7" s="23">
        <v>189321</v>
      </c>
      <c r="E7" s="27">
        <f t="shared" si="3"/>
        <v>11.702521044961173</v>
      </c>
      <c r="F7" s="27">
        <f t="shared" si="0"/>
        <v>34.240958579646104</v>
      </c>
      <c r="G7" s="27">
        <f t="shared" si="1"/>
        <v>5.398499086981687</v>
      </c>
      <c r="H7" s="28">
        <f t="shared" si="2"/>
        <v>26.266819854730976</v>
      </c>
    </row>
    <row r="8" spans="1:8" ht="15">
      <c r="A8" s="26">
        <v>1995</v>
      </c>
      <c r="B8" s="22">
        <v>293667</v>
      </c>
      <c r="C8" s="23">
        <v>80755</v>
      </c>
      <c r="D8" s="23">
        <v>212912</v>
      </c>
      <c r="E8" s="27">
        <f t="shared" si="3"/>
        <v>14.371896481218243</v>
      </c>
      <c r="F8" s="27">
        <f t="shared" si="0"/>
        <v>19.73637388055276</v>
      </c>
      <c r="G8" s="27">
        <f t="shared" si="1"/>
        <v>12.460846921366354</v>
      </c>
      <c r="H8" s="28">
        <f t="shared" si="2"/>
        <v>27.49883371301508</v>
      </c>
    </row>
    <row r="9" spans="1:8" ht="15">
      <c r="A9" s="26">
        <v>1996</v>
      </c>
      <c r="B9" s="22">
        <v>337170</v>
      </c>
      <c r="C9" s="23">
        <v>102563</v>
      </c>
      <c r="D9" s="23">
        <v>234607</v>
      </c>
      <c r="E9" s="27">
        <f t="shared" si="3"/>
        <v>14.813717578073124</v>
      </c>
      <c r="F9" s="27">
        <f t="shared" si="0"/>
        <v>27.00513900068107</v>
      </c>
      <c r="G9" s="27">
        <f t="shared" si="1"/>
        <v>10.18965582024498</v>
      </c>
      <c r="H9" s="28">
        <f t="shared" si="2"/>
        <v>30.41877984399561</v>
      </c>
    </row>
    <row r="10" spans="1:8" ht="15">
      <c r="A10" s="26">
        <v>1997</v>
      </c>
      <c r="B10" s="22">
        <v>372328</v>
      </c>
      <c r="C10" s="23">
        <v>118073</v>
      </c>
      <c r="D10" s="23">
        <v>254255</v>
      </c>
      <c r="E10" s="27">
        <f t="shared" si="3"/>
        <v>10.427380846457268</v>
      </c>
      <c r="F10" s="27">
        <f t="shared" si="0"/>
        <v>15.122412565935079</v>
      </c>
      <c r="G10" s="27">
        <f t="shared" si="1"/>
        <v>8.374856675205763</v>
      </c>
      <c r="H10" s="28">
        <f t="shared" si="2"/>
        <v>31.71209256354612</v>
      </c>
    </row>
    <row r="11" spans="1:8" s="3" customFormat="1" ht="15">
      <c r="A11" s="26">
        <v>1998</v>
      </c>
      <c r="B11" s="22">
        <v>397319</v>
      </c>
      <c r="C11" s="23">
        <v>149954</v>
      </c>
      <c r="D11" s="23">
        <v>247365</v>
      </c>
      <c r="E11" s="27">
        <f t="shared" si="3"/>
        <v>6.712092563546122</v>
      </c>
      <c r="F11" s="27">
        <f t="shared" si="0"/>
        <v>27.001092544442855</v>
      </c>
      <c r="G11" s="27">
        <f t="shared" si="1"/>
        <v>-2.709877878507797</v>
      </c>
      <c r="H11" s="28">
        <f t="shared" si="2"/>
        <v>37.741462150060784</v>
      </c>
    </row>
    <row r="12" spans="1:8" ht="15">
      <c r="A12" s="26">
        <v>1999</v>
      </c>
      <c r="B12" s="22">
        <v>385597</v>
      </c>
      <c r="C12" s="23">
        <v>157319</v>
      </c>
      <c r="D12" s="23">
        <v>228278</v>
      </c>
      <c r="E12" s="27">
        <f t="shared" si="3"/>
        <v>-2.950274212912035</v>
      </c>
      <c r="F12" s="27">
        <f t="shared" si="0"/>
        <v>4.911506195233201</v>
      </c>
      <c r="G12" s="27">
        <f t="shared" si="1"/>
        <v>-7.716127989004107</v>
      </c>
      <c r="H12" s="28">
        <f t="shared" si="2"/>
        <v>40.79881326877543</v>
      </c>
    </row>
    <row r="13" spans="1:8" ht="15">
      <c r="A13" s="26">
        <v>2000</v>
      </c>
      <c r="B13" s="22">
        <v>438732</v>
      </c>
      <c r="C13" s="23">
        <v>179073</v>
      </c>
      <c r="D13" s="23">
        <v>259659</v>
      </c>
      <c r="E13" s="27">
        <f t="shared" si="3"/>
        <v>13.779930860457938</v>
      </c>
      <c r="F13" s="27">
        <f t="shared" si="0"/>
        <v>13.82795466536146</v>
      </c>
      <c r="G13" s="27">
        <f t="shared" si="1"/>
        <v>13.746834999430519</v>
      </c>
      <c r="H13" s="28">
        <f t="shared" si="2"/>
        <v>40.816033478296546</v>
      </c>
    </row>
    <row r="14" spans="1:8" ht="15">
      <c r="A14" s="26">
        <v>2001</v>
      </c>
      <c r="B14" s="22">
        <v>405290</v>
      </c>
      <c r="C14" s="23">
        <v>180275</v>
      </c>
      <c r="D14" s="23">
        <v>225015</v>
      </c>
      <c r="E14" s="27">
        <f t="shared" si="3"/>
        <v>-7.6224209768150075</v>
      </c>
      <c r="F14" s="27">
        <f t="shared" si="0"/>
        <v>0.6712346361539687</v>
      </c>
      <c r="G14" s="27">
        <f t="shared" si="1"/>
        <v>-13.342114080390061</v>
      </c>
      <c r="H14" s="28">
        <f t="shared" si="2"/>
        <v>44.48049544770411</v>
      </c>
    </row>
    <row r="15" spans="1:8" ht="15">
      <c r="A15" s="26">
        <v>2002</v>
      </c>
      <c r="B15" s="22">
        <v>425037</v>
      </c>
      <c r="C15" s="23">
        <v>178564</v>
      </c>
      <c r="D15" s="23">
        <v>246473</v>
      </c>
      <c r="E15" s="27">
        <f t="shared" si="3"/>
        <v>4.872313651952936</v>
      </c>
      <c r="F15" s="27">
        <f t="shared" si="0"/>
        <v>-0.9491055332131424</v>
      </c>
      <c r="G15" s="27">
        <f t="shared" si="1"/>
        <v>9.536253138679655</v>
      </c>
      <c r="H15" s="28">
        <f t="shared" si="2"/>
        <v>42.01140136035216</v>
      </c>
    </row>
    <row r="16" spans="1:8" ht="15">
      <c r="A16" s="26">
        <v>2003</v>
      </c>
      <c r="B16" s="22">
        <v>482763</v>
      </c>
      <c r="C16" s="23">
        <v>189862</v>
      </c>
      <c r="D16" s="23">
        <v>292901</v>
      </c>
      <c r="E16" s="27">
        <f t="shared" si="3"/>
        <v>13.581405854078582</v>
      </c>
      <c r="F16" s="27">
        <f t="shared" si="0"/>
        <v>6.327143209157498</v>
      </c>
      <c r="G16" s="27">
        <f t="shared" si="1"/>
        <v>18.836951714792292</v>
      </c>
      <c r="H16" s="28">
        <f t="shared" si="2"/>
        <v>39.32820037989656</v>
      </c>
    </row>
    <row r="17" spans="1:8" ht="15">
      <c r="A17" s="26">
        <v>2004</v>
      </c>
      <c r="B17" s="22">
        <v>600521</v>
      </c>
      <c r="C17" s="23">
        <v>226816</v>
      </c>
      <c r="D17" s="23">
        <v>373705</v>
      </c>
      <c r="E17" s="27">
        <f t="shared" si="3"/>
        <v>24.39250729654094</v>
      </c>
      <c r="F17" s="27">
        <f t="shared" si="0"/>
        <v>19.463610411772763</v>
      </c>
      <c r="G17" s="27">
        <f t="shared" si="1"/>
        <v>27.58747836299638</v>
      </c>
      <c r="H17" s="28">
        <f t="shared" si="2"/>
        <v>37.769869829697875</v>
      </c>
    </row>
    <row r="18" spans="1:8" ht="15">
      <c r="A18" s="26">
        <v>2005</v>
      </c>
      <c r="B18" s="22">
        <v>663004</v>
      </c>
      <c r="C18" s="23">
        <v>268013</v>
      </c>
      <c r="D18" s="23">
        <v>394991</v>
      </c>
      <c r="E18" s="27">
        <f t="shared" si="3"/>
        <v>10.404798499969203</v>
      </c>
      <c r="F18" s="27">
        <f t="shared" si="0"/>
        <v>18.163180727990962</v>
      </c>
      <c r="G18" s="27">
        <f t="shared" si="1"/>
        <v>5.695936634511185</v>
      </c>
      <c r="H18" s="28">
        <f t="shared" si="2"/>
        <v>40.424039673968785</v>
      </c>
    </row>
    <row r="19" spans="1:8" ht="15">
      <c r="A19" s="26">
        <v>2006</v>
      </c>
      <c r="B19" s="22">
        <v>761532</v>
      </c>
      <c r="C19" s="23">
        <v>315673</v>
      </c>
      <c r="D19" s="23">
        <v>445859</v>
      </c>
      <c r="E19" s="27">
        <f t="shared" si="3"/>
        <v>14.860845485095126</v>
      </c>
      <c r="F19" s="27">
        <f t="shared" si="0"/>
        <v>17.782719494949873</v>
      </c>
      <c r="G19" s="27">
        <f t="shared" si="1"/>
        <v>12.878268112437993</v>
      </c>
      <c r="H19" s="28">
        <f t="shared" si="2"/>
        <v>41.45236181801947</v>
      </c>
    </row>
    <row r="20" spans="1:8" ht="15">
      <c r="A20" s="26">
        <v>2007</v>
      </c>
      <c r="B20" s="22">
        <v>808928</v>
      </c>
      <c r="C20" s="23">
        <v>345603</v>
      </c>
      <c r="D20" s="23">
        <v>463325</v>
      </c>
      <c r="E20" s="27">
        <f t="shared" si="3"/>
        <v>6.22376997946246</v>
      </c>
      <c r="F20" s="27">
        <f t="shared" si="0"/>
        <v>9.481330364015932</v>
      </c>
      <c r="G20" s="27">
        <f t="shared" si="1"/>
        <v>3.9173819525903895</v>
      </c>
      <c r="H20" s="28">
        <f t="shared" si="2"/>
        <v>42.72357984888643</v>
      </c>
    </row>
    <row r="21" spans="1:8" ht="15">
      <c r="A21" s="26">
        <v>2008</v>
      </c>
      <c r="B21" s="22">
        <v>777027</v>
      </c>
      <c r="C21" s="23">
        <v>333696</v>
      </c>
      <c r="D21" s="23">
        <v>443331</v>
      </c>
      <c r="E21" s="27">
        <f aca="true" t="shared" si="4" ref="E21:G25">B21/B20*100-100</f>
        <v>-3.943614264804779</v>
      </c>
      <c r="F21" s="27">
        <f t="shared" si="4"/>
        <v>-3.445282593033056</v>
      </c>
      <c r="G21" s="27">
        <f t="shared" si="4"/>
        <v>-4.315329412399507</v>
      </c>
      <c r="H21" s="28">
        <f aca="true" t="shared" si="5" ref="H21:H33">C21/B21*100</f>
        <v>42.94522584157307</v>
      </c>
    </row>
    <row r="22" spans="1:8" ht="15">
      <c r="A22" s="26">
        <v>2009</v>
      </c>
      <c r="B22" s="22">
        <v>616436.979</v>
      </c>
      <c r="C22" s="23">
        <v>274175.668</v>
      </c>
      <c r="D22" s="23">
        <v>342261.31100000005</v>
      </c>
      <c r="E22" s="27">
        <f t="shared" si="4"/>
        <v>-20.667238204077847</v>
      </c>
      <c r="F22" s="27">
        <f t="shared" si="4"/>
        <v>-17.83669327771385</v>
      </c>
      <c r="G22" s="27">
        <f t="shared" si="4"/>
        <v>-22.79779419891682</v>
      </c>
      <c r="H22" s="28">
        <f t="shared" si="5"/>
        <v>44.47748550789001</v>
      </c>
    </row>
    <row r="23" spans="1:8" ht="15">
      <c r="A23" s="26">
        <v>2010</v>
      </c>
      <c r="B23" s="22">
        <v>636381</v>
      </c>
      <c r="C23" s="23">
        <v>293503</v>
      </c>
      <c r="D23" s="23">
        <v>342878</v>
      </c>
      <c r="E23" s="27">
        <f t="shared" si="4"/>
        <v>3.2353706347003452</v>
      </c>
      <c r="F23" s="27">
        <f t="shared" si="4"/>
        <v>7.049251358074542</v>
      </c>
      <c r="G23" s="27">
        <f t="shared" si="4"/>
        <v>0.18018075084155782</v>
      </c>
      <c r="H23" s="28">
        <f t="shared" si="5"/>
        <v>46.12064156535157</v>
      </c>
    </row>
    <row r="24" spans="1:8" ht="15">
      <c r="A24" s="26">
        <v>2011</v>
      </c>
      <c r="B24" s="22">
        <v>688995</v>
      </c>
      <c r="C24" s="23">
        <v>325274</v>
      </c>
      <c r="D24" s="23">
        <v>363721</v>
      </c>
      <c r="E24" s="27">
        <f aca="true" t="shared" si="6" ref="E24:E30">B24/B23*100-100</f>
        <v>8.267688695922715</v>
      </c>
      <c r="F24" s="27">
        <f t="shared" si="4"/>
        <v>10.824761586764026</v>
      </c>
      <c r="G24" s="27">
        <f t="shared" si="4"/>
        <v>6.078838537322312</v>
      </c>
      <c r="H24" s="28">
        <f t="shared" si="5"/>
        <v>47.20992169754498</v>
      </c>
    </row>
    <row r="25" spans="1:8" ht="15">
      <c r="A25" s="26">
        <v>2012</v>
      </c>
      <c r="B25" s="22">
        <v>828505</v>
      </c>
      <c r="C25" s="23">
        <v>377695</v>
      </c>
      <c r="D25" s="23">
        <v>450810</v>
      </c>
      <c r="E25" s="27">
        <f t="shared" si="6"/>
        <v>20.248332716492868</v>
      </c>
      <c r="F25" s="27">
        <f t="shared" si="4"/>
        <v>16.115951474756656</v>
      </c>
      <c r="G25" s="27">
        <f t="shared" si="4"/>
        <v>23.94390205679629</v>
      </c>
      <c r="H25" s="28">
        <f t="shared" si="5"/>
        <v>45.58753417299835</v>
      </c>
    </row>
    <row r="26" spans="1:8" ht="15">
      <c r="A26" s="26">
        <v>2013</v>
      </c>
      <c r="B26" s="22">
        <v>963691</v>
      </c>
      <c r="C26" s="23">
        <v>368493</v>
      </c>
      <c r="D26" s="23">
        <v>595198</v>
      </c>
      <c r="E26" s="27">
        <f t="shared" si="6"/>
        <v>16.316859886180524</v>
      </c>
      <c r="F26" s="27">
        <f aca="true" t="shared" si="7" ref="F26:G33">C26/C25*100-100</f>
        <v>-2.436357378307889</v>
      </c>
      <c r="G26" s="27">
        <f t="shared" si="7"/>
        <v>32.02857079479159</v>
      </c>
      <c r="H26" s="28">
        <f t="shared" si="5"/>
        <v>38.237671618807276</v>
      </c>
    </row>
    <row r="27" spans="1:8" ht="15">
      <c r="A27" s="26">
        <v>2014</v>
      </c>
      <c r="B27" s="22">
        <v>967988</v>
      </c>
      <c r="C27" s="23">
        <v>408957</v>
      </c>
      <c r="D27" s="23">
        <v>559031</v>
      </c>
      <c r="E27" s="27">
        <f t="shared" si="6"/>
        <v>0.4458898132285043</v>
      </c>
      <c r="F27" s="27">
        <f t="shared" si="7"/>
        <v>10.98094129332172</v>
      </c>
      <c r="G27" s="27">
        <f t="shared" si="7"/>
        <v>-6.076465310703327</v>
      </c>
      <c r="H27" s="28">
        <f t="shared" si="5"/>
        <v>42.248147704310384</v>
      </c>
    </row>
    <row r="28" spans="1:8" ht="15">
      <c r="A28" s="26">
        <v>2015</v>
      </c>
      <c r="B28" s="22">
        <v>1067450</v>
      </c>
      <c r="C28" s="23">
        <v>471038</v>
      </c>
      <c r="D28" s="23">
        <v>596412</v>
      </c>
      <c r="E28" s="27">
        <f t="shared" si="6"/>
        <v>10.275127377612108</v>
      </c>
      <c r="F28" s="27">
        <f t="shared" si="7"/>
        <v>15.180324581802012</v>
      </c>
      <c r="G28" s="27">
        <f t="shared" si="7"/>
        <v>6.686749035384437</v>
      </c>
      <c r="H28" s="28">
        <f t="shared" si="5"/>
        <v>44.127406435898635</v>
      </c>
    </row>
    <row r="29" spans="1:8" ht="15">
      <c r="A29" s="41">
        <v>2016</v>
      </c>
      <c r="B29" s="22">
        <v>1069606</v>
      </c>
      <c r="C29" s="23">
        <v>469934</v>
      </c>
      <c r="D29" s="23">
        <v>599672</v>
      </c>
      <c r="E29" s="27">
        <f t="shared" si="6"/>
        <v>0.20197667338048575</v>
      </c>
      <c r="F29" s="27">
        <f t="shared" si="7"/>
        <v>-0.23437599514264207</v>
      </c>
      <c r="G29" s="27">
        <f t="shared" si="7"/>
        <v>0.5466020133733025</v>
      </c>
      <c r="H29" s="28">
        <f t="shared" si="5"/>
        <v>43.93524344478247</v>
      </c>
    </row>
    <row r="30" spans="1:8" ht="15">
      <c r="A30" s="41">
        <v>2017</v>
      </c>
      <c r="B30" s="22">
        <v>1133612</v>
      </c>
      <c r="C30" s="23">
        <v>513177</v>
      </c>
      <c r="D30" s="23">
        <v>620435</v>
      </c>
      <c r="E30" s="27">
        <f t="shared" si="6"/>
        <v>5.984072639831879</v>
      </c>
      <c r="F30" s="27">
        <f t="shared" si="7"/>
        <v>9.201930483855179</v>
      </c>
      <c r="G30" s="27">
        <f t="shared" si="7"/>
        <v>3.4623927747168466</v>
      </c>
      <c r="H30" s="28">
        <f t="shared" si="5"/>
        <v>45.269192633811215</v>
      </c>
    </row>
    <row r="31" spans="1:8" ht="15">
      <c r="A31" s="41">
        <v>2018</v>
      </c>
      <c r="B31" s="22">
        <v>1523256</v>
      </c>
      <c r="C31" s="23">
        <v>548434</v>
      </c>
      <c r="D31" s="23">
        <v>974822</v>
      </c>
      <c r="E31" s="27">
        <f>B31/B30*100-100</f>
        <v>34.3719014971613</v>
      </c>
      <c r="F31" s="27">
        <f t="shared" si="7"/>
        <v>6.870339083785922</v>
      </c>
      <c r="G31" s="27">
        <f t="shared" si="7"/>
        <v>57.119118038150674</v>
      </c>
      <c r="H31" s="28">
        <f t="shared" si="5"/>
        <v>36.004059724695</v>
      </c>
    </row>
    <row r="32" spans="1:8" ht="15">
      <c r="A32" s="41">
        <v>2019</v>
      </c>
      <c r="B32" s="22">
        <v>1377315</v>
      </c>
      <c r="C32" s="23">
        <v>573262</v>
      </c>
      <c r="D32" s="23">
        <v>804053</v>
      </c>
      <c r="E32" s="27">
        <f>B32/B31*100-100</f>
        <v>-9.580858371803558</v>
      </c>
      <c r="F32" s="27">
        <f t="shared" si="7"/>
        <v>4.52707162575625</v>
      </c>
      <c r="G32" s="27">
        <f t="shared" si="7"/>
        <v>-17.517967382763217</v>
      </c>
      <c r="H32" s="28">
        <f t="shared" si="5"/>
        <v>41.62170600044289</v>
      </c>
    </row>
    <row r="33" spans="1:8" ht="15">
      <c r="A33" s="41">
        <v>2020</v>
      </c>
      <c r="B33" s="22">
        <v>1364494</v>
      </c>
      <c r="C33" s="23">
        <v>645094</v>
      </c>
      <c r="D33" s="23">
        <v>719404</v>
      </c>
      <c r="E33" s="27">
        <f>B33/B32*100-100</f>
        <v>-0.9308691185385953</v>
      </c>
      <c r="F33" s="27">
        <f t="shared" si="7"/>
        <v>12.53039622371621</v>
      </c>
      <c r="G33" s="27">
        <f t="shared" si="7"/>
        <v>-10.527788591050594</v>
      </c>
      <c r="H33" s="28">
        <f t="shared" si="5"/>
        <v>47.277159152037314</v>
      </c>
    </row>
    <row r="34" spans="1:8" ht="15">
      <c r="A34" s="44" t="s">
        <v>15</v>
      </c>
      <c r="B34" s="45"/>
      <c r="C34" s="45"/>
      <c r="D34" s="45"/>
      <c r="E34" s="45"/>
      <c r="F34" s="45"/>
      <c r="G34" s="45"/>
      <c r="H34" s="45"/>
    </row>
    <row r="35" spans="1:8" ht="15">
      <c r="A35" s="48" t="s">
        <v>20</v>
      </c>
      <c r="B35" s="49"/>
      <c r="C35" s="49"/>
      <c r="D35" s="49"/>
      <c r="E35" s="49"/>
      <c r="F35" s="49"/>
      <c r="G35" s="49"/>
      <c r="H35" s="49"/>
    </row>
    <row r="36" spans="1:4" ht="13.5" customHeight="1">
      <c r="A36" s="1" t="s">
        <v>18</v>
      </c>
      <c r="B36" s="4"/>
      <c r="C36" s="4"/>
      <c r="D36" s="4"/>
    </row>
    <row r="37" spans="2:4" ht="12.75">
      <c r="B37" s="4"/>
      <c r="C37" s="4"/>
      <c r="D37" s="4"/>
    </row>
    <row r="38" spans="1:4" ht="12.75">
      <c r="A38" s="40" t="s">
        <v>25</v>
      </c>
      <c r="B38" s="4"/>
      <c r="C38" s="4"/>
      <c r="D38" s="4"/>
    </row>
    <row r="39" spans="2:4" ht="12.75">
      <c r="B39" s="4"/>
      <c r="C39" s="4"/>
      <c r="D39" s="4"/>
    </row>
    <row r="40" spans="2:4" ht="12.75">
      <c r="B40" s="4"/>
      <c r="C40" s="4"/>
      <c r="D40" s="4"/>
    </row>
  </sheetData>
  <sheetProtection/>
  <mergeCells count="7">
    <mergeCell ref="A1:H1"/>
    <mergeCell ref="A34:H34"/>
    <mergeCell ref="H2:H3"/>
    <mergeCell ref="A35:H35"/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Pinard, Kate</cp:lastModifiedBy>
  <cp:lastPrinted>2014-07-31T11:52:02Z</cp:lastPrinted>
  <dcterms:created xsi:type="dcterms:W3CDTF">2006-07-19T14:24:58Z</dcterms:created>
  <dcterms:modified xsi:type="dcterms:W3CDTF">2023-10-20T13:58:11Z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